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genaar\Desktop\2026\Zomercompetitie 2026\"/>
    </mc:Choice>
  </mc:AlternateContent>
  <xr:revisionPtr revIDLastSave="0" documentId="13_ncr:1_{5B720F63-7C9A-4FB7-AB9D-DEC67E3FE9F8}" xr6:coauthVersionLast="47" xr6:coauthVersionMax="47" xr10:uidLastSave="{00000000-0000-0000-0000-000000000000}"/>
  <bookViews>
    <workbookView xWindow="-108" yWindow="-108" windowWidth="23256" windowHeight="12456" xr2:uid="{13A9AFC4-EB39-4AFE-88F4-8C29EB7CED2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6" i="1" l="1"/>
  <c r="AL6" i="1" s="1"/>
  <c r="AH6" i="1"/>
  <c r="AI26" i="1"/>
  <c r="AL26" i="1" s="1"/>
  <c r="AI25" i="1"/>
  <c r="AL25" i="1" s="1"/>
  <c r="AI24" i="1"/>
  <c r="AL24" i="1" s="1"/>
  <c r="AI23" i="1"/>
  <c r="AL23" i="1" s="1"/>
  <c r="AI22" i="1"/>
  <c r="AL22" i="1" s="1"/>
  <c r="AI21" i="1"/>
  <c r="AL21" i="1" s="1"/>
  <c r="AI20" i="1"/>
  <c r="AL20" i="1" s="1"/>
  <c r="AI19" i="1"/>
  <c r="AL19" i="1" s="1"/>
  <c r="AI18" i="1"/>
  <c r="AL18" i="1" s="1"/>
  <c r="AI17" i="1"/>
  <c r="AL17" i="1" s="1"/>
  <c r="AI14" i="1"/>
  <c r="AL14" i="1" s="1"/>
  <c r="AI13" i="1"/>
  <c r="AL13" i="1" s="1"/>
  <c r="AI10" i="1"/>
  <c r="AL10" i="1" s="1"/>
  <c r="AI9" i="1"/>
  <c r="AL9" i="1" s="1"/>
  <c r="AH29" i="1"/>
  <c r="P27" i="1"/>
  <c r="AH26" i="1"/>
  <c r="R29" i="1"/>
  <c r="R26" i="1"/>
  <c r="R25" i="1"/>
  <c r="R24" i="1"/>
  <c r="R23" i="1"/>
  <c r="R22" i="1"/>
  <c r="R21" i="1"/>
  <c r="R20" i="1"/>
  <c r="R19" i="1"/>
  <c r="R18" i="1"/>
  <c r="R31" i="1"/>
  <c r="R17" i="1"/>
  <c r="R30" i="1"/>
  <c r="R16" i="1"/>
  <c r="R15" i="1"/>
  <c r="R14" i="1"/>
  <c r="R13" i="1"/>
  <c r="R12" i="1"/>
  <c r="R11" i="1"/>
  <c r="R10" i="1"/>
  <c r="R9" i="1"/>
  <c r="R8" i="1"/>
  <c r="R7" i="1"/>
  <c r="R6" i="1"/>
  <c r="AI31" i="1"/>
  <c r="AL31" i="1" s="1"/>
  <c r="AI30" i="1"/>
  <c r="AL30" i="1" s="1"/>
  <c r="AI16" i="1"/>
  <c r="AL16" i="1" s="1"/>
  <c r="AI15" i="1"/>
  <c r="AL15" i="1" s="1"/>
  <c r="AI12" i="1"/>
  <c r="AL12" i="1" s="1"/>
  <c r="AI11" i="1"/>
  <c r="AL11" i="1" s="1"/>
  <c r="AI29" i="1"/>
  <c r="AL29" i="1" s="1"/>
  <c r="AI8" i="1"/>
  <c r="AL8" i="1" s="1"/>
  <c r="AI7" i="1"/>
  <c r="AL7" i="1" s="1"/>
  <c r="AF27" i="1"/>
  <c r="AC27" i="1"/>
  <c r="Z27" i="1"/>
  <c r="W27" i="1"/>
  <c r="T27" i="1"/>
  <c r="M27" i="1"/>
  <c r="G27" i="1"/>
  <c r="D27" i="1"/>
  <c r="AH25" i="1"/>
  <c r="AH24" i="1"/>
  <c r="AH23" i="1"/>
  <c r="AH22" i="1"/>
  <c r="AH21" i="1"/>
  <c r="AH20" i="1"/>
  <c r="AH19" i="1"/>
  <c r="AH18" i="1"/>
  <c r="AH31" i="1"/>
  <c r="AH17" i="1"/>
  <c r="AH30" i="1"/>
  <c r="AH16" i="1"/>
  <c r="AH15" i="1"/>
  <c r="AH14" i="1"/>
  <c r="AH13" i="1"/>
  <c r="AH12" i="1"/>
  <c r="AH11" i="1"/>
  <c r="AH10" i="1"/>
  <c r="AH9" i="1"/>
  <c r="AH8" i="1"/>
  <c r="AH7" i="1"/>
  <c r="J27" i="1" l="1"/>
  <c r="AH27" i="1"/>
</calcChain>
</file>

<file path=xl/sharedStrings.xml><?xml version="1.0" encoding="utf-8"?>
<sst xmlns="http://schemas.openxmlformats.org/spreadsheetml/2006/main" count="102" uniqueCount="48">
  <si>
    <t xml:space="preserve"> HSV De Snoek Wolvega, Zomercompetitie 2026 </t>
  </si>
  <si>
    <t xml:space="preserve"> 1e Helomavaart  </t>
  </si>
  <si>
    <t xml:space="preserve"> 2e  Boorne Oldeboorn </t>
  </si>
  <si>
    <t xml:space="preserve"> 4e P M Leppedyk </t>
  </si>
  <si>
    <t xml:space="preserve"> 5e Kanaal Heerenveen+ </t>
  </si>
  <si>
    <t xml:space="preserve"> 6e P M Oude Schouw </t>
  </si>
  <si>
    <t xml:space="preserve"> 7e P M Spannenburg </t>
  </si>
  <si>
    <t xml:space="preserve"> 8e Helomavaart+ </t>
  </si>
  <si>
    <t xml:space="preserve"> 9e Kanaal Heerenveen+ </t>
  </si>
  <si>
    <t xml:space="preserve"> 10e Helomavaart  </t>
  </si>
  <si>
    <t>totaal</t>
  </si>
  <si>
    <t>1e</t>
  </si>
  <si>
    <t>2e</t>
  </si>
  <si>
    <t>eindstand</t>
  </si>
  <si>
    <t>Naam</t>
  </si>
  <si>
    <t xml:space="preserve"> Stek </t>
  </si>
  <si>
    <t xml:space="preserve"> Gew. </t>
  </si>
  <si>
    <t>Pnt</t>
  </si>
  <si>
    <t xml:space="preserve"> Pnt </t>
  </si>
  <si>
    <t>Gew.</t>
  </si>
  <si>
    <t>Pnt.</t>
  </si>
  <si>
    <t>Aftr.</t>
  </si>
  <si>
    <t xml:space="preserve">  Bakker  John</t>
  </si>
  <si>
    <t xml:space="preserve">  Bollen  Benjamin</t>
  </si>
  <si>
    <t xml:space="preserve">  Bollen  Wesley</t>
  </si>
  <si>
    <t xml:space="preserve">  Feenstra  Evert- jan</t>
  </si>
  <si>
    <t xml:space="preserve">  Hijlkema  Roelof</t>
  </si>
  <si>
    <t xml:space="preserve">  Hoitinga  Ronald</t>
  </si>
  <si>
    <t xml:space="preserve">  Keijzer  Mark</t>
  </si>
  <si>
    <t xml:space="preserve">  Keijzer  Roan</t>
  </si>
  <si>
    <t xml:space="preserve">  Koelma  Jan</t>
  </si>
  <si>
    <t xml:space="preserve">  Koelma  Rein</t>
  </si>
  <si>
    <t xml:space="preserve">  Koopman  Tiemo</t>
  </si>
  <si>
    <t xml:space="preserve">  Mondria  Eddy</t>
  </si>
  <si>
    <t xml:space="preserve">  Oosterhof   Henk</t>
  </si>
  <si>
    <t xml:space="preserve">  Ram  Dirk</t>
  </si>
  <si>
    <t xml:space="preserve">  Rietberg    Alwin</t>
  </si>
  <si>
    <t xml:space="preserve">  Ruardy  Mariëtta</t>
  </si>
  <si>
    <t xml:space="preserve">  Ruardy  Pascal</t>
  </si>
  <si>
    <t xml:space="preserve">  Schokker  Koert</t>
  </si>
  <si>
    <t xml:space="preserve">  Schokker  Willem</t>
  </si>
  <si>
    <t xml:space="preserve">  Smirren  Gerrit van</t>
  </si>
  <si>
    <t xml:space="preserve">  Stoelwinder  Dennis</t>
  </si>
  <si>
    <t xml:space="preserve">  Tibbesma  René</t>
  </si>
  <si>
    <t xml:space="preserve">  Veldhuizen  Gaby</t>
  </si>
  <si>
    <t xml:space="preserve">  Vrind  Wijbe</t>
  </si>
  <si>
    <r>
      <t xml:space="preserve"> 3e Kanaal Heerenveen </t>
    </r>
    <r>
      <rPr>
        <sz val="12"/>
        <color rgb="FFFF0000"/>
        <rFont val="Calibri"/>
        <family val="2"/>
        <scheme val="minor"/>
      </rPr>
      <t>+</t>
    </r>
    <r>
      <rPr>
        <sz val="8"/>
        <color rgb="FFFF0000"/>
        <rFont val="Calibri"/>
        <family val="2"/>
        <scheme val="minor"/>
      </rPr>
      <t xml:space="preserve"> </t>
    </r>
  </si>
  <si>
    <t>5x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</si>
</sst>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64" formatCode="_ * #,##0.0_ ;_ * \-#,##0.0_ ;_ * &quot;-&quot;?_ ;_ @_ "/>
    <numFmt numFmtId="165" formatCode="_ * #,##0_ ;_ * \-#,##0_ ;_ * &quot;-&quot;?_ ;_ @_ "/>
    <numFmt numFmtId="166" formatCode="_ * #,##0.0_ ;_ * \-#,##0.0_ ;_ * &quot;-&quot;_ ;_ @_ "/>
    <numFmt numFmtId="167" formatCode="0.0"/>
    <numFmt numFmtId="168" formatCode="#,##0_ ;\-#,##0\ 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/>
    <xf numFmtId="41" fontId="0" fillId="0" borderId="0" xfId="0" applyNumberFormat="1"/>
    <xf numFmtId="164" fontId="0" fillId="0" borderId="0" xfId="0" applyNumberFormat="1"/>
    <xf numFmtId="0" fontId="1" fillId="0" borderId="0" xfId="0" applyFont="1"/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164" fontId="4" fillId="0" borderId="0" xfId="0" applyNumberFormat="1" applyFont="1"/>
    <xf numFmtId="41" fontId="6" fillId="0" borderId="0" xfId="0" applyNumberFormat="1" applyFont="1"/>
    <xf numFmtId="0" fontId="7" fillId="0" borderId="0" xfId="0" applyFont="1"/>
    <xf numFmtId="0" fontId="8" fillId="0" borderId="0" xfId="0" applyFont="1"/>
    <xf numFmtId="41" fontId="2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16" fontId="0" fillId="0" borderId="0" xfId="0" applyNumberFormat="1"/>
    <xf numFmtId="164" fontId="3" fillId="0" borderId="1" xfId="0" applyNumberFormat="1" applyFont="1" applyBorder="1" applyAlignment="1">
      <alignment horizontal="center"/>
    </xf>
    <xf numFmtId="41" fontId="7" fillId="0" borderId="1" xfId="0" applyNumberFormat="1" applyFont="1" applyBorder="1" applyAlignment="1">
      <alignment horizontal="center"/>
    </xf>
    <xf numFmtId="0" fontId="0" fillId="0" borderId="1" xfId="0" applyBorder="1"/>
    <xf numFmtId="0" fontId="3" fillId="0" borderId="7" xfId="0" applyFont="1" applyBorder="1" applyAlignment="1">
      <alignment horizontal="center"/>
    </xf>
    <xf numFmtId="41" fontId="7" fillId="0" borderId="8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1" fontId="9" fillId="0" borderId="0" xfId="0" applyNumberFormat="1" applyFont="1"/>
    <xf numFmtId="1" fontId="7" fillId="0" borderId="1" xfId="0" applyNumberFormat="1" applyFont="1" applyBorder="1" applyAlignment="1">
      <alignment horizontal="center"/>
    </xf>
    <xf numFmtId="1" fontId="7" fillId="0" borderId="9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1" fontId="0" fillId="0" borderId="0" xfId="0" applyNumberFormat="1" applyAlignment="1">
      <alignment horizontal="center"/>
    </xf>
    <xf numFmtId="1" fontId="0" fillId="0" borderId="9" xfId="0" applyNumberFormat="1" applyBorder="1" applyAlignment="1">
      <alignment horizontal="center"/>
    </xf>
    <xf numFmtId="41" fontId="3" fillId="0" borderId="5" xfId="0" applyNumberFormat="1" applyFont="1" applyBorder="1" applyAlignment="1">
      <alignment horizontal="center"/>
    </xf>
    <xf numFmtId="16" fontId="3" fillId="0" borderId="6" xfId="0" applyNumberFormat="1" applyFont="1" applyBorder="1" applyAlignment="1">
      <alignment horizontal="center"/>
    </xf>
    <xf numFmtId="41" fontId="0" fillId="0" borderId="8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5" fontId="0" fillId="0" borderId="9" xfId="0" applyNumberFormat="1" applyBorder="1" applyAlignment="1">
      <alignment horizontal="center"/>
    </xf>
    <xf numFmtId="41" fontId="0" fillId="0" borderId="9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41" fontId="0" fillId="0" borderId="1" xfId="0" applyNumberFormat="1" applyBorder="1" applyAlignment="1">
      <alignment horizontal="center"/>
    </xf>
    <xf numFmtId="41" fontId="0" fillId="0" borderId="10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2" xfId="0" applyBorder="1" applyAlignment="1">
      <alignment horizontal="center"/>
    </xf>
    <xf numFmtId="41" fontId="0" fillId="0" borderId="11" xfId="0" applyNumberFormat="1" applyBorder="1" applyAlignment="1">
      <alignment horizontal="center"/>
    </xf>
    <xf numFmtId="41" fontId="0" fillId="0" borderId="13" xfId="0" applyNumberFormat="1" applyBorder="1" applyAlignment="1">
      <alignment horizontal="center"/>
    </xf>
    <xf numFmtId="41" fontId="1" fillId="0" borderId="14" xfId="0" applyNumberFormat="1" applyFont="1" applyBorder="1" applyAlignment="1">
      <alignment horizontal="center"/>
    </xf>
    <xf numFmtId="41" fontId="0" fillId="0" borderId="15" xfId="0" applyNumberFormat="1" applyBorder="1" applyAlignment="1">
      <alignment horizontal="center"/>
    </xf>
    <xf numFmtId="41" fontId="1" fillId="0" borderId="1" xfId="0" applyNumberFormat="1" applyFont="1" applyBorder="1" applyAlignment="1">
      <alignment horizontal="center"/>
    </xf>
    <xf numFmtId="167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41" fontId="7" fillId="0" borderId="5" xfId="0" applyNumberFormat="1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1" fontId="7" fillId="0" borderId="7" xfId="0" applyNumberFormat="1" applyFont="1" applyBorder="1" applyAlignment="1">
      <alignment horizontal="center"/>
    </xf>
    <xf numFmtId="167" fontId="0" fillId="0" borderId="11" xfId="0" applyNumberFormat="1" applyBorder="1" applyAlignment="1">
      <alignment horizontal="center"/>
    </xf>
    <xf numFmtId="166" fontId="1" fillId="0" borderId="3" xfId="0" applyNumberFormat="1" applyFont="1" applyBorder="1" applyAlignment="1">
      <alignment horizontal="center" vertical="center"/>
    </xf>
    <xf numFmtId="0" fontId="10" fillId="0" borderId="0" xfId="0" applyFont="1"/>
    <xf numFmtId="41" fontId="0" fillId="0" borderId="9" xfId="0" applyNumberFormat="1" applyBorder="1" applyAlignment="1">
      <alignment horizontal="center" vertical="center"/>
    </xf>
    <xf numFmtId="166" fontId="0" fillId="0" borderId="9" xfId="0" applyNumberFormat="1" applyBorder="1" applyAlignment="1">
      <alignment horizontal="center" vertical="center"/>
    </xf>
    <xf numFmtId="41" fontId="0" fillId="0" borderId="11" xfId="0" applyNumberFormat="1" applyBorder="1" applyAlignment="1">
      <alignment horizontal="center" vertical="center"/>
    </xf>
    <xf numFmtId="165" fontId="11" fillId="0" borderId="11" xfId="0" applyNumberFormat="1" applyFont="1" applyBorder="1" applyAlignment="1">
      <alignment horizontal="center"/>
    </xf>
    <xf numFmtId="165" fontId="11" fillId="0" borderId="9" xfId="0" applyNumberFormat="1" applyFont="1" applyBorder="1" applyAlignment="1">
      <alignment horizontal="center"/>
    </xf>
    <xf numFmtId="165" fontId="12" fillId="0" borderId="7" xfId="0" applyNumberFormat="1" applyFont="1" applyBorder="1" applyAlignment="1">
      <alignment horizontal="center"/>
    </xf>
    <xf numFmtId="41" fontId="0" fillId="0" borderId="12" xfId="0" applyNumberFormat="1" applyBorder="1" applyAlignment="1">
      <alignment horizontal="center"/>
    </xf>
    <xf numFmtId="0" fontId="7" fillId="0" borderId="7" xfId="0" applyFont="1" applyBorder="1" applyAlignment="1">
      <alignment horizontal="right"/>
    </xf>
    <xf numFmtId="41" fontId="7" fillId="0" borderId="4" xfId="0" applyNumberFormat="1" applyFont="1" applyBorder="1" applyAlignment="1">
      <alignment horizontal="center"/>
    </xf>
    <xf numFmtId="41" fontId="0" fillId="0" borderId="4" xfId="0" applyNumberFormat="1" applyBorder="1" applyAlignment="1">
      <alignment horizontal="center"/>
    </xf>
    <xf numFmtId="41" fontId="0" fillId="0" borderId="22" xfId="0" applyNumberFormat="1" applyBorder="1" applyAlignment="1">
      <alignment horizontal="center"/>
    </xf>
    <xf numFmtId="165" fontId="12" fillId="0" borderId="9" xfId="0" applyNumberFormat="1" applyFont="1" applyBorder="1" applyAlignment="1">
      <alignment horizontal="center"/>
    </xf>
    <xf numFmtId="41" fontId="7" fillId="0" borderId="20" xfId="0" applyNumberFormat="1" applyFont="1" applyBorder="1" applyAlignment="1">
      <alignment horizontal="center"/>
    </xf>
    <xf numFmtId="41" fontId="7" fillId="0" borderId="3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165" fontId="0" fillId="0" borderId="24" xfId="0" applyNumberFormat="1" applyBorder="1" applyAlignment="1">
      <alignment horizontal="center"/>
    </xf>
    <xf numFmtId="165" fontId="11" fillId="0" borderId="15" xfId="0" applyNumberFormat="1" applyFont="1" applyBorder="1" applyAlignment="1">
      <alignment horizontal="center"/>
    </xf>
    <xf numFmtId="0" fontId="13" fillId="0" borderId="16" xfId="0" applyFont="1" applyBorder="1"/>
    <xf numFmtId="0" fontId="13" fillId="0" borderId="17" xfId="0" applyFont="1" applyBorder="1"/>
    <xf numFmtId="0" fontId="13" fillId="0" borderId="19" xfId="0" applyFont="1" applyBorder="1"/>
    <xf numFmtId="0" fontId="13" fillId="0" borderId="3" xfId="0" applyFont="1" applyBorder="1"/>
    <xf numFmtId="41" fontId="11" fillId="0" borderId="9" xfId="0" applyNumberFormat="1" applyFon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0" fontId="12" fillId="0" borderId="9" xfId="0" applyFont="1" applyBorder="1" applyAlignment="1">
      <alignment horizontal="right"/>
    </xf>
    <xf numFmtId="167" fontId="0" fillId="0" borderId="9" xfId="0" applyNumberFormat="1" applyBorder="1" applyAlignment="1">
      <alignment horizontal="center"/>
    </xf>
    <xf numFmtId="1" fontId="11" fillId="0" borderId="9" xfId="0" applyNumberFormat="1" applyFont="1" applyBorder="1" applyAlignment="1">
      <alignment horizontal="center"/>
    </xf>
    <xf numFmtId="41" fontId="11" fillId="0" borderId="9" xfId="0" applyNumberFormat="1" applyFont="1" applyBorder="1" applyAlignment="1">
      <alignment horizontal="center" vertical="center"/>
    </xf>
    <xf numFmtId="0" fontId="13" fillId="0" borderId="2" xfId="0" applyFont="1" applyBorder="1"/>
    <xf numFmtId="0" fontId="13" fillId="0" borderId="18" xfId="0" applyFont="1" applyBorder="1"/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7" fillId="0" borderId="6" xfId="0" applyFont="1" applyBorder="1" applyAlignment="1">
      <alignment horizontal="center"/>
    </xf>
    <xf numFmtId="16" fontId="7" fillId="0" borderId="21" xfId="0" applyNumberFormat="1" applyFont="1" applyBorder="1" applyAlignment="1">
      <alignment horizontal="center"/>
    </xf>
    <xf numFmtId="0" fontId="9" fillId="0" borderId="0" xfId="0" applyFont="1"/>
    <xf numFmtId="167" fontId="3" fillId="0" borderId="0" xfId="0" applyNumberFormat="1" applyFont="1" applyAlignment="1">
      <alignment horizontal="center"/>
    </xf>
    <xf numFmtId="1" fontId="3" fillId="0" borderId="4" xfId="0" applyNumberFormat="1" applyFont="1" applyBorder="1" applyAlignment="1">
      <alignment horizontal="center"/>
    </xf>
    <xf numFmtId="41" fontId="11" fillId="0" borderId="11" xfId="0" applyNumberFormat="1" applyFont="1" applyBorder="1" applyAlignment="1">
      <alignment horizontal="center"/>
    </xf>
    <xf numFmtId="165" fontId="0" fillId="0" borderId="9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right" vertical="center"/>
    </xf>
    <xf numFmtId="165" fontId="11" fillId="0" borderId="9" xfId="0" applyNumberFormat="1" applyFont="1" applyBorder="1" applyAlignment="1">
      <alignment horizontal="center" vertical="center"/>
    </xf>
    <xf numFmtId="1" fontId="0" fillId="0" borderId="12" xfId="0" applyNumberFormat="1" applyBorder="1" applyAlignment="1">
      <alignment horizontal="center"/>
    </xf>
    <xf numFmtId="168" fontId="11" fillId="0" borderId="9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166" fontId="0" fillId="0" borderId="15" xfId="0" applyNumberFormat="1" applyBorder="1" applyAlignment="1">
      <alignment horizontal="center"/>
    </xf>
    <xf numFmtId="41" fontId="0" fillId="0" borderId="13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41" fontId="0" fillId="0" borderId="15" xfId="0" applyNumberFormat="1" applyFont="1" applyBorder="1" applyAlignment="1">
      <alignment horizontal="center"/>
    </xf>
    <xf numFmtId="1" fontId="0" fillId="0" borderId="14" xfId="0" applyNumberFormat="1" applyFont="1" applyBorder="1" applyAlignment="1">
      <alignment horizontal="center"/>
    </xf>
    <xf numFmtId="166" fontId="0" fillId="0" borderId="15" xfId="0" applyNumberFormat="1" applyFont="1" applyBorder="1" applyAlignment="1">
      <alignment horizontal="center" vertical="center"/>
    </xf>
    <xf numFmtId="41" fontId="0" fillId="0" borderId="14" xfId="0" applyNumberFormat="1" applyFont="1" applyBorder="1" applyAlignment="1">
      <alignment horizontal="center"/>
    </xf>
    <xf numFmtId="1" fontId="0" fillId="0" borderId="15" xfId="0" applyNumberFormat="1" applyFont="1" applyBorder="1" applyAlignment="1">
      <alignment horizontal="center"/>
    </xf>
    <xf numFmtId="41" fontId="0" fillId="0" borderId="23" xfId="0" applyNumberFormat="1" applyFont="1" applyBorder="1" applyAlignment="1">
      <alignment horizontal="center"/>
    </xf>
    <xf numFmtId="41" fontId="0" fillId="0" borderId="15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16" fontId="13" fillId="0" borderId="0" xfId="0" applyNumberFormat="1" applyFont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4A919-8DF2-49C5-B487-C36CCC987892}">
  <dimension ref="A1:AN31"/>
  <sheetViews>
    <sheetView tabSelected="1" zoomScale="49" zoomScaleNormal="49" workbookViewId="0">
      <selection activeCell="AQ38" sqref="AQ38"/>
    </sheetView>
  </sheetViews>
  <sheetFormatPr defaultRowHeight="14.4" x14ac:dyDescent="0.3"/>
  <cols>
    <col min="1" max="1" width="5.77734375" customWidth="1"/>
    <col min="2" max="2" width="29" customWidth="1"/>
    <col min="3" max="3" width="6.77734375" customWidth="1"/>
    <col min="4" max="4" width="8.21875" customWidth="1"/>
    <col min="5" max="5" width="5.21875" style="28" customWidth="1"/>
    <col min="6" max="6" width="6.44140625" customWidth="1"/>
    <col min="7" max="7" width="8.88671875" customWidth="1"/>
    <col min="8" max="8" width="5.6640625" customWidth="1"/>
    <col min="9" max="10" width="8.88671875" customWidth="1"/>
    <col min="11" max="11" width="6.44140625" customWidth="1"/>
    <col min="12" max="12" width="8.88671875" customWidth="1"/>
    <col min="13" max="13" width="10" customWidth="1"/>
    <col min="14" max="14" width="5" customWidth="1"/>
    <col min="15" max="15" width="6.6640625" customWidth="1"/>
    <col min="16" max="16" width="8.88671875" customWidth="1"/>
    <col min="17" max="17" width="5.21875" customWidth="1"/>
    <col min="18" max="18" width="8.88671875" customWidth="1"/>
    <col min="19" max="19" width="6.88671875" customWidth="1"/>
    <col min="20" max="20" width="8.88671875" customWidth="1"/>
    <col min="21" max="21" width="5.88671875" customWidth="1"/>
    <col min="22" max="22" width="7.33203125" customWidth="1"/>
    <col min="23" max="23" width="8.88671875" customWidth="1"/>
    <col min="24" max="24" width="6.44140625" style="53" customWidth="1"/>
    <col min="25" max="25" width="6.6640625" customWidth="1"/>
    <col min="26" max="26" width="8.88671875" customWidth="1"/>
    <col min="27" max="27" width="5.88671875" customWidth="1"/>
    <col min="28" max="28" width="6.6640625" customWidth="1"/>
    <col min="29" max="29" width="10.21875" customWidth="1"/>
    <col min="30" max="30" width="6.6640625" customWidth="1"/>
    <col min="31" max="33" width="8.88671875" hidden="1" customWidth="1"/>
    <col min="34" max="34" width="11.77734375" customWidth="1"/>
    <col min="35" max="35" width="10.6640625" customWidth="1"/>
    <col min="36" max="37" width="8.88671875" style="28" hidden="1" customWidth="1"/>
    <col min="38" max="38" width="8.88671875" hidden="1" customWidth="1"/>
    <col min="39" max="39" width="26.44140625" customWidth="1"/>
  </cols>
  <sheetData>
    <row r="1" spans="1:40" x14ac:dyDescent="0.3">
      <c r="C1" s="2"/>
      <c r="D1" s="2"/>
      <c r="F1" s="2"/>
      <c r="G1" s="2"/>
      <c r="H1" s="3"/>
      <c r="I1" s="2"/>
      <c r="J1" s="2"/>
      <c r="L1" s="2"/>
      <c r="M1" s="2"/>
      <c r="O1" s="2"/>
      <c r="P1" s="2"/>
      <c r="S1" s="2"/>
      <c r="T1" s="2"/>
      <c r="V1" s="2"/>
      <c r="W1" s="2"/>
      <c r="Y1" s="2"/>
      <c r="Z1" s="2"/>
      <c r="AB1" s="2"/>
      <c r="AC1" s="2"/>
      <c r="AE1" s="2"/>
      <c r="AF1" s="2"/>
      <c r="AI1" s="4"/>
      <c r="AJ1" s="52"/>
      <c r="AL1" s="5"/>
      <c r="AM1" s="5"/>
    </row>
    <row r="2" spans="1:40" ht="15.6" x14ac:dyDescent="0.3">
      <c r="A2" s="6"/>
      <c r="B2" s="1" t="s">
        <v>0</v>
      </c>
      <c r="C2" s="2"/>
      <c r="D2" s="2"/>
      <c r="F2" s="2"/>
      <c r="G2" s="2"/>
      <c r="H2" s="3"/>
      <c r="I2" s="2"/>
      <c r="J2" s="2"/>
      <c r="L2" s="2"/>
      <c r="M2" s="2"/>
      <c r="O2" s="2"/>
      <c r="P2" s="2"/>
      <c r="S2" s="2"/>
      <c r="T2" s="2"/>
      <c r="V2" s="2"/>
      <c r="W2" s="2"/>
      <c r="Y2" s="2"/>
      <c r="Z2" s="2"/>
      <c r="AB2" s="2"/>
      <c r="AC2" s="2"/>
      <c r="AE2" s="2"/>
      <c r="AF2" s="2"/>
      <c r="AI2" s="4"/>
      <c r="AJ2" s="52"/>
      <c r="AL2" s="5"/>
      <c r="AM2" s="5"/>
    </row>
    <row r="3" spans="1:40" ht="21" x14ac:dyDescent="0.4">
      <c r="A3" s="7"/>
      <c r="B3" s="8"/>
      <c r="C3" s="7" t="s">
        <v>1</v>
      </c>
      <c r="E3" s="29"/>
      <c r="F3" s="7" t="s">
        <v>2</v>
      </c>
      <c r="H3" s="9"/>
      <c r="I3" s="59" t="s">
        <v>46</v>
      </c>
      <c r="J3" s="10"/>
      <c r="K3" s="2"/>
      <c r="L3" s="7" t="s">
        <v>3</v>
      </c>
      <c r="M3" s="7"/>
      <c r="N3" s="2"/>
      <c r="O3" s="59" t="s">
        <v>4</v>
      </c>
      <c r="Q3" s="2"/>
      <c r="R3" s="2"/>
      <c r="S3" s="7" t="s">
        <v>5</v>
      </c>
      <c r="U3" s="2"/>
      <c r="V3" s="7" t="s">
        <v>6</v>
      </c>
      <c r="X3" s="102"/>
      <c r="Y3" s="59" t="s">
        <v>7</v>
      </c>
      <c r="AA3" s="2"/>
      <c r="AB3" s="7" t="s">
        <v>8</v>
      </c>
      <c r="AD3" s="2"/>
      <c r="AE3" s="7" t="s">
        <v>9</v>
      </c>
      <c r="AG3" s="2"/>
      <c r="AI3" s="7"/>
      <c r="AJ3" s="52"/>
      <c r="AL3" s="5"/>
      <c r="AM3" s="5"/>
      <c r="AN3" s="7"/>
    </row>
    <row r="4" spans="1:40" ht="18" x14ac:dyDescent="0.35">
      <c r="A4" s="7"/>
      <c r="B4" s="11"/>
      <c r="C4" s="7"/>
      <c r="D4" s="17">
        <v>46110</v>
      </c>
      <c r="E4" s="29"/>
      <c r="F4" s="7"/>
      <c r="G4" s="17">
        <v>46124</v>
      </c>
      <c r="H4" s="9"/>
      <c r="I4" s="7"/>
      <c r="J4" s="17">
        <v>46138</v>
      </c>
      <c r="K4" s="2"/>
      <c r="L4" s="7"/>
      <c r="M4" s="121">
        <v>46159</v>
      </c>
      <c r="N4" s="2"/>
      <c r="O4" s="7"/>
      <c r="P4" s="17">
        <v>46173</v>
      </c>
      <c r="Q4" s="2"/>
      <c r="R4" s="2" t="s">
        <v>47</v>
      </c>
      <c r="S4" s="7"/>
      <c r="T4" s="17">
        <v>46187</v>
      </c>
      <c r="U4" s="2"/>
      <c r="V4" s="7"/>
      <c r="W4" s="17">
        <v>46264</v>
      </c>
      <c r="X4" s="102"/>
      <c r="Y4" s="7"/>
      <c r="Z4" s="17">
        <v>46278</v>
      </c>
      <c r="AA4" s="2"/>
      <c r="AB4" s="7"/>
      <c r="AC4" s="17">
        <v>46292</v>
      </c>
      <c r="AD4" s="2"/>
      <c r="AE4" s="7"/>
      <c r="AF4" s="17">
        <v>46306</v>
      </c>
      <c r="AG4" s="2"/>
      <c r="AH4" t="s">
        <v>10</v>
      </c>
      <c r="AI4" s="7" t="s">
        <v>10</v>
      </c>
      <c r="AJ4" s="52" t="s">
        <v>11</v>
      </c>
      <c r="AK4" s="28" t="s">
        <v>12</v>
      </c>
      <c r="AL4" s="5" t="s">
        <v>13</v>
      </c>
      <c r="AM4" s="5"/>
      <c r="AN4" s="7"/>
    </row>
    <row r="5" spans="1:40" ht="18.600000000000001" thickBot="1" x14ac:dyDescent="0.4">
      <c r="A5" s="1"/>
      <c r="B5" s="12" t="s">
        <v>14</v>
      </c>
      <c r="C5" s="25" t="s">
        <v>15</v>
      </c>
      <c r="D5" s="13" t="s">
        <v>16</v>
      </c>
      <c r="E5" s="14" t="s">
        <v>17</v>
      </c>
      <c r="F5" s="25" t="s">
        <v>15</v>
      </c>
      <c r="G5" s="13" t="s">
        <v>16</v>
      </c>
      <c r="H5" s="15" t="s">
        <v>18</v>
      </c>
      <c r="I5" s="25" t="s">
        <v>15</v>
      </c>
      <c r="J5" s="13" t="s">
        <v>16</v>
      </c>
      <c r="K5" s="1" t="s">
        <v>17</v>
      </c>
      <c r="L5" s="25" t="s">
        <v>15</v>
      </c>
      <c r="M5" s="13" t="s">
        <v>16</v>
      </c>
      <c r="N5" s="14" t="s">
        <v>17</v>
      </c>
      <c r="O5" s="25" t="s">
        <v>15</v>
      </c>
      <c r="P5" s="13" t="s">
        <v>16</v>
      </c>
      <c r="Q5" s="14" t="s">
        <v>17</v>
      </c>
      <c r="R5" s="90" t="s">
        <v>10</v>
      </c>
      <c r="S5" s="25" t="s">
        <v>15</v>
      </c>
      <c r="T5" s="13" t="s">
        <v>16</v>
      </c>
      <c r="U5" s="14" t="s">
        <v>17</v>
      </c>
      <c r="V5" s="25" t="s">
        <v>15</v>
      </c>
      <c r="W5" s="13" t="s">
        <v>16</v>
      </c>
      <c r="X5" s="103" t="s">
        <v>17</v>
      </c>
      <c r="Y5" s="25" t="s">
        <v>15</v>
      </c>
      <c r="Z5" s="13" t="s">
        <v>16</v>
      </c>
      <c r="AA5" s="14" t="s">
        <v>17</v>
      </c>
      <c r="AB5" s="25" t="s">
        <v>15</v>
      </c>
      <c r="AC5" s="13" t="s">
        <v>16</v>
      </c>
      <c r="AD5" s="14" t="s">
        <v>17</v>
      </c>
      <c r="AE5" s="25" t="s">
        <v>15</v>
      </c>
      <c r="AF5" s="13" t="s">
        <v>16</v>
      </c>
      <c r="AG5" s="14" t="s">
        <v>17</v>
      </c>
      <c r="AH5" s="14" t="s">
        <v>19</v>
      </c>
      <c r="AI5" s="14" t="s">
        <v>20</v>
      </c>
      <c r="AJ5" s="91" t="s">
        <v>21</v>
      </c>
      <c r="AK5" s="91" t="s">
        <v>21</v>
      </c>
      <c r="AL5" s="16" t="s">
        <v>20</v>
      </c>
      <c r="AM5" s="16"/>
      <c r="AN5" s="12"/>
    </row>
    <row r="6" spans="1:40" ht="18" x14ac:dyDescent="0.35">
      <c r="A6" s="95">
        <v>1</v>
      </c>
      <c r="B6" s="80" t="s">
        <v>22</v>
      </c>
      <c r="C6" s="54">
        <v>10</v>
      </c>
      <c r="D6" s="55">
        <v>1080</v>
      </c>
      <c r="E6" s="56">
        <v>8</v>
      </c>
      <c r="F6" s="54"/>
      <c r="G6" s="94"/>
      <c r="H6" s="65">
        <v>20</v>
      </c>
      <c r="I6" s="72">
        <v>8</v>
      </c>
      <c r="J6" s="89">
        <v>2830</v>
      </c>
      <c r="K6" s="67">
        <v>4</v>
      </c>
      <c r="L6" s="72">
        <v>13</v>
      </c>
      <c r="M6" s="89">
        <v>3330</v>
      </c>
      <c r="N6" s="67">
        <v>3</v>
      </c>
      <c r="O6" s="54">
        <v>12</v>
      </c>
      <c r="P6" s="93">
        <v>4000</v>
      </c>
      <c r="Q6" s="67">
        <v>5</v>
      </c>
      <c r="R6" s="96">
        <f t="shared" ref="R6:R26" si="0">SUM(E6,H6,K6,N6+Q6)</f>
        <v>40</v>
      </c>
      <c r="S6" s="54">
        <v>14</v>
      </c>
      <c r="T6" s="93">
        <v>7710</v>
      </c>
      <c r="U6" s="67">
        <v>0.9</v>
      </c>
      <c r="V6" s="54">
        <v>3</v>
      </c>
      <c r="W6" s="55">
        <v>2250</v>
      </c>
      <c r="X6" s="119">
        <v>3</v>
      </c>
      <c r="Y6" s="54">
        <v>1</v>
      </c>
      <c r="Z6" s="55">
        <v>1285</v>
      </c>
      <c r="AA6" s="120">
        <v>5</v>
      </c>
      <c r="AB6" s="54">
        <v>9</v>
      </c>
      <c r="AC6" s="55">
        <v>1240</v>
      </c>
      <c r="AD6" s="67">
        <v>5</v>
      </c>
      <c r="AE6" s="31"/>
      <c r="AF6" s="32"/>
      <c r="AG6" s="21"/>
      <c r="AH6" s="97">
        <f>SUM(D6,G6,J6,M6,P6,T6,W6,Z6,AC6,AF6)</f>
        <v>23725</v>
      </c>
      <c r="AI6" s="18">
        <f>SUM(AG6,AD6,AA6,X6,U6,Q6,N6,K6,H6,E6)</f>
        <v>53.9</v>
      </c>
      <c r="AJ6" s="108">
        <v>20</v>
      </c>
      <c r="AK6" s="108">
        <v>8</v>
      </c>
      <c r="AL6" s="58">
        <f>SUM(AI6-AJ6-AK6)</f>
        <v>25.9</v>
      </c>
      <c r="AM6" s="77" t="s">
        <v>22</v>
      </c>
      <c r="AN6" s="7"/>
    </row>
    <row r="7" spans="1:40" ht="18" x14ac:dyDescent="0.35">
      <c r="A7" s="95">
        <v>2</v>
      </c>
      <c r="B7" s="80" t="s">
        <v>23</v>
      </c>
      <c r="C7" s="22">
        <v>21</v>
      </c>
      <c r="D7" s="26">
        <v>935</v>
      </c>
      <c r="E7" s="27">
        <v>5</v>
      </c>
      <c r="F7" s="22"/>
      <c r="G7" s="73"/>
      <c r="H7" s="71">
        <v>20</v>
      </c>
      <c r="I7" s="68"/>
      <c r="J7" s="19"/>
      <c r="K7" s="71">
        <v>20</v>
      </c>
      <c r="L7" s="68"/>
      <c r="M7" s="19"/>
      <c r="N7" s="83">
        <v>20</v>
      </c>
      <c r="O7" s="22"/>
      <c r="P7" s="19"/>
      <c r="Q7" s="83">
        <v>20</v>
      </c>
      <c r="R7" s="96">
        <f t="shared" si="0"/>
        <v>85</v>
      </c>
      <c r="S7" s="22"/>
      <c r="T7" s="19"/>
      <c r="U7" s="83">
        <v>20</v>
      </c>
      <c r="V7" s="22"/>
      <c r="W7" s="26"/>
      <c r="X7" s="104">
        <v>20</v>
      </c>
      <c r="Y7" s="22"/>
      <c r="Z7" s="19"/>
      <c r="AA7" s="83">
        <v>20</v>
      </c>
      <c r="AB7" s="22"/>
      <c r="AC7" s="19"/>
      <c r="AD7" s="83">
        <v>20</v>
      </c>
      <c r="AE7" s="22"/>
      <c r="AF7" s="19"/>
      <c r="AG7" s="23"/>
      <c r="AH7" s="24">
        <f t="shared" ref="AH7:AH25" si="1">SUM(D7,G7,J7,M7,P7,T7,W7,Z7,AC7,AF7)</f>
        <v>935</v>
      </c>
      <c r="AI7" s="18">
        <f t="shared" ref="AI7:AI16" si="2">SUM(AG7,AD7,AA7,X7,U7,Q7,N7,K7,H7,E7)</f>
        <v>165</v>
      </c>
      <c r="AJ7" s="108">
        <v>20</v>
      </c>
      <c r="AK7" s="108">
        <v>20</v>
      </c>
      <c r="AL7" s="58">
        <f t="shared" ref="AL7:AL26" si="3">SUM(AI7-AJ7-AK7)</f>
        <v>125</v>
      </c>
      <c r="AM7" s="78" t="s">
        <v>23</v>
      </c>
      <c r="AN7" s="7"/>
    </row>
    <row r="8" spans="1:40" ht="18" x14ac:dyDescent="0.35">
      <c r="A8" s="95">
        <v>3</v>
      </c>
      <c r="B8" s="80" t="s">
        <v>24</v>
      </c>
      <c r="C8" s="33">
        <v>20</v>
      </c>
      <c r="D8" s="34">
        <v>675</v>
      </c>
      <c r="E8" s="30">
        <v>7</v>
      </c>
      <c r="F8" s="33"/>
      <c r="G8" s="74"/>
      <c r="H8" s="71">
        <v>20</v>
      </c>
      <c r="I8" s="69"/>
      <c r="J8" s="35"/>
      <c r="K8" s="71">
        <v>20</v>
      </c>
      <c r="L8" s="69"/>
      <c r="M8" s="35"/>
      <c r="N8" s="64">
        <v>20</v>
      </c>
      <c r="O8" s="33"/>
      <c r="P8" s="35"/>
      <c r="Q8" s="64">
        <v>20</v>
      </c>
      <c r="R8" s="96">
        <f t="shared" si="0"/>
        <v>87</v>
      </c>
      <c r="S8" s="33"/>
      <c r="T8" s="35"/>
      <c r="U8" s="64">
        <v>20</v>
      </c>
      <c r="V8" s="33"/>
      <c r="W8" s="34"/>
      <c r="X8" s="104">
        <v>20</v>
      </c>
      <c r="Y8" s="33"/>
      <c r="Z8" s="35"/>
      <c r="AA8" s="81">
        <v>20</v>
      </c>
      <c r="AB8" s="33"/>
      <c r="AC8" s="35"/>
      <c r="AD8" s="83">
        <v>20</v>
      </c>
      <c r="AE8" s="33"/>
      <c r="AF8" s="35"/>
      <c r="AG8" s="36"/>
      <c r="AH8" s="24">
        <f t="shared" si="1"/>
        <v>675</v>
      </c>
      <c r="AI8" s="18">
        <f t="shared" si="2"/>
        <v>167</v>
      </c>
      <c r="AJ8" s="41">
        <v>20</v>
      </c>
      <c r="AK8" s="41">
        <v>20</v>
      </c>
      <c r="AL8" s="58">
        <f t="shared" si="3"/>
        <v>127</v>
      </c>
      <c r="AM8" s="78" t="s">
        <v>24</v>
      </c>
    </row>
    <row r="9" spans="1:40" ht="18" x14ac:dyDescent="0.35">
      <c r="A9" s="95">
        <v>4</v>
      </c>
      <c r="B9" s="80" t="s">
        <v>25</v>
      </c>
      <c r="C9" s="33">
        <v>6</v>
      </c>
      <c r="D9" s="34">
        <v>2200</v>
      </c>
      <c r="E9" s="30">
        <v>3</v>
      </c>
      <c r="F9" s="33">
        <v>3</v>
      </c>
      <c r="G9" s="35">
        <v>4320</v>
      </c>
      <c r="H9" s="75">
        <v>3</v>
      </c>
      <c r="I9" s="69">
        <v>1</v>
      </c>
      <c r="J9" s="35">
        <v>2585</v>
      </c>
      <c r="K9" s="60">
        <v>5</v>
      </c>
      <c r="L9" s="69"/>
      <c r="M9" s="35"/>
      <c r="N9" s="81">
        <v>20</v>
      </c>
      <c r="O9" s="33">
        <v>7</v>
      </c>
      <c r="P9" s="35">
        <v>1880</v>
      </c>
      <c r="Q9" s="37">
        <v>3</v>
      </c>
      <c r="R9" s="96">
        <f t="shared" si="0"/>
        <v>34</v>
      </c>
      <c r="S9" s="33">
        <v>2</v>
      </c>
      <c r="T9" s="35">
        <v>560</v>
      </c>
      <c r="U9" s="37">
        <v>7</v>
      </c>
      <c r="V9" s="33"/>
      <c r="W9" s="34"/>
      <c r="X9" s="104">
        <v>20</v>
      </c>
      <c r="Y9" s="33">
        <v>5</v>
      </c>
      <c r="Z9" s="35">
        <v>11000</v>
      </c>
      <c r="AA9" s="38">
        <v>0.9</v>
      </c>
      <c r="AB9" s="33">
        <v>10</v>
      </c>
      <c r="AC9" s="35">
        <v>2690</v>
      </c>
      <c r="AD9" s="37">
        <v>2</v>
      </c>
      <c r="AE9" s="33"/>
      <c r="AF9" s="35"/>
      <c r="AG9" s="37"/>
      <c r="AH9" s="24">
        <f t="shared" si="1"/>
        <v>25235</v>
      </c>
      <c r="AI9" s="18">
        <f>SUM(AG9,AD9,AA9,X9,U9,Q9,N9,K9,H9,E9)</f>
        <v>63.9</v>
      </c>
      <c r="AJ9" s="41">
        <v>20</v>
      </c>
      <c r="AK9" s="41">
        <v>20</v>
      </c>
      <c r="AL9" s="58">
        <f t="shared" si="3"/>
        <v>23.9</v>
      </c>
      <c r="AM9" s="78" t="s">
        <v>25</v>
      </c>
    </row>
    <row r="10" spans="1:40" ht="18" x14ac:dyDescent="0.35">
      <c r="A10" s="95">
        <v>5</v>
      </c>
      <c r="B10" s="80" t="s">
        <v>27</v>
      </c>
      <c r="C10" s="33">
        <v>3</v>
      </c>
      <c r="D10" s="34">
        <v>3125</v>
      </c>
      <c r="E10" s="30">
        <v>2</v>
      </c>
      <c r="F10" s="33">
        <v>5</v>
      </c>
      <c r="G10" s="35">
        <v>1480</v>
      </c>
      <c r="H10" s="36">
        <v>4</v>
      </c>
      <c r="I10" s="69">
        <v>4</v>
      </c>
      <c r="J10" s="35">
        <v>2440</v>
      </c>
      <c r="K10" s="60">
        <v>6</v>
      </c>
      <c r="L10" s="69">
        <v>3</v>
      </c>
      <c r="M10" s="35">
        <v>1720</v>
      </c>
      <c r="N10" s="37">
        <v>4</v>
      </c>
      <c r="O10" s="33">
        <v>5</v>
      </c>
      <c r="P10" s="35">
        <v>500</v>
      </c>
      <c r="Q10" s="37">
        <v>8</v>
      </c>
      <c r="R10" s="96">
        <f t="shared" si="0"/>
        <v>24</v>
      </c>
      <c r="S10" s="33"/>
      <c r="T10" s="35"/>
      <c r="U10" s="81">
        <v>20</v>
      </c>
      <c r="V10" s="33">
        <v>9</v>
      </c>
      <c r="W10" s="34">
        <v>2740</v>
      </c>
      <c r="X10" s="99">
        <v>4</v>
      </c>
      <c r="Y10" s="33">
        <v>3</v>
      </c>
      <c r="Z10" s="35">
        <v>2185</v>
      </c>
      <c r="AA10" s="37">
        <v>4</v>
      </c>
      <c r="AB10" s="33">
        <v>2</v>
      </c>
      <c r="AC10" s="35">
        <v>800</v>
      </c>
      <c r="AD10" s="37">
        <v>6</v>
      </c>
      <c r="AE10" s="33"/>
      <c r="AF10" s="35"/>
      <c r="AG10" s="40"/>
      <c r="AH10" s="24">
        <f>SUM(D10,G10,J10,M10,P10,T10,W10,Z10,AC10,AF10)</f>
        <v>14990</v>
      </c>
      <c r="AI10" s="18">
        <f>SUM(AG10,AD10,AA10,X10,U10,Q10,N10,K10,H10,E10)</f>
        <v>58</v>
      </c>
      <c r="AJ10" s="41">
        <v>20</v>
      </c>
      <c r="AK10" s="41">
        <v>8</v>
      </c>
      <c r="AL10" s="58">
        <f>SUM(AI10-AJ10-AK10)</f>
        <v>30</v>
      </c>
      <c r="AM10" s="78" t="s">
        <v>27</v>
      </c>
    </row>
    <row r="11" spans="1:40" ht="18" x14ac:dyDescent="0.35">
      <c r="A11" s="95">
        <v>6</v>
      </c>
      <c r="B11" s="80" t="s">
        <v>28</v>
      </c>
      <c r="C11" s="33">
        <v>13</v>
      </c>
      <c r="D11" s="34">
        <v>1090</v>
      </c>
      <c r="E11" s="30">
        <v>4</v>
      </c>
      <c r="F11" s="33"/>
      <c r="G11" s="35"/>
      <c r="H11" s="64">
        <v>20</v>
      </c>
      <c r="I11" s="69"/>
      <c r="J11" s="35"/>
      <c r="K11" s="71">
        <v>20</v>
      </c>
      <c r="L11" s="69"/>
      <c r="M11" s="35"/>
      <c r="N11" s="81">
        <v>20</v>
      </c>
      <c r="O11" s="33"/>
      <c r="P11" s="35"/>
      <c r="Q11" s="81">
        <v>20</v>
      </c>
      <c r="R11" s="96">
        <f t="shared" si="0"/>
        <v>84</v>
      </c>
      <c r="S11" s="33"/>
      <c r="T11" s="35"/>
      <c r="U11" s="81">
        <v>20</v>
      </c>
      <c r="V11" s="33"/>
      <c r="W11" s="34"/>
      <c r="X11" s="105">
        <v>20</v>
      </c>
      <c r="Y11" s="33"/>
      <c r="Z11" s="35"/>
      <c r="AA11" s="81">
        <v>20</v>
      </c>
      <c r="AB11" s="33"/>
      <c r="AC11" s="35"/>
      <c r="AD11" s="81">
        <v>20</v>
      </c>
      <c r="AE11" s="33"/>
      <c r="AF11" s="35"/>
      <c r="AG11" s="40"/>
      <c r="AH11" s="24">
        <f t="shared" si="1"/>
        <v>1090</v>
      </c>
      <c r="AI11" s="18">
        <f t="shared" si="2"/>
        <v>164</v>
      </c>
      <c r="AJ11" s="41">
        <v>20</v>
      </c>
      <c r="AK11" s="41">
        <v>20</v>
      </c>
      <c r="AL11" s="58">
        <f t="shared" si="3"/>
        <v>124</v>
      </c>
      <c r="AM11" s="78" t="s">
        <v>28</v>
      </c>
    </row>
    <row r="12" spans="1:40" ht="18" x14ac:dyDescent="0.35">
      <c r="A12" s="95">
        <v>7</v>
      </c>
      <c r="B12" s="80" t="s">
        <v>29</v>
      </c>
      <c r="C12" s="33">
        <v>12</v>
      </c>
      <c r="D12" s="34">
        <v>2150</v>
      </c>
      <c r="E12" s="84">
        <v>0.9</v>
      </c>
      <c r="F12" s="33"/>
      <c r="G12" s="35"/>
      <c r="H12" s="64">
        <v>20</v>
      </c>
      <c r="I12" s="69"/>
      <c r="J12" s="35"/>
      <c r="K12" s="71">
        <v>20</v>
      </c>
      <c r="L12" s="69"/>
      <c r="M12" s="35"/>
      <c r="N12" s="81">
        <v>20</v>
      </c>
      <c r="O12" s="33"/>
      <c r="P12" s="35"/>
      <c r="Q12" s="81">
        <v>20</v>
      </c>
      <c r="R12" s="96">
        <f t="shared" si="0"/>
        <v>80.900000000000006</v>
      </c>
      <c r="S12" s="33"/>
      <c r="T12" s="35"/>
      <c r="U12" s="81">
        <v>20</v>
      </c>
      <c r="V12" s="33"/>
      <c r="W12" s="34"/>
      <c r="X12" s="105">
        <v>20</v>
      </c>
      <c r="Y12" s="33"/>
      <c r="Z12" s="35"/>
      <c r="AA12" s="107">
        <v>20</v>
      </c>
      <c r="AB12" s="33"/>
      <c r="AC12" s="35"/>
      <c r="AD12" s="81">
        <v>20</v>
      </c>
      <c r="AE12" s="33"/>
      <c r="AF12" s="35"/>
      <c r="AG12" s="37"/>
      <c r="AH12" s="24">
        <f t="shared" si="1"/>
        <v>2150</v>
      </c>
      <c r="AI12" s="18">
        <f t="shared" si="2"/>
        <v>160.9</v>
      </c>
      <c r="AJ12" s="41">
        <v>20</v>
      </c>
      <c r="AK12" s="41">
        <v>20</v>
      </c>
      <c r="AL12" s="58">
        <f t="shared" si="3"/>
        <v>120.9</v>
      </c>
      <c r="AM12" s="78" t="s">
        <v>29</v>
      </c>
    </row>
    <row r="13" spans="1:40" ht="18" x14ac:dyDescent="0.35">
      <c r="A13" s="95">
        <v>8</v>
      </c>
      <c r="B13" s="80" t="s">
        <v>30</v>
      </c>
      <c r="C13" s="33">
        <v>2</v>
      </c>
      <c r="D13" s="34">
        <v>705</v>
      </c>
      <c r="E13" s="30">
        <v>9</v>
      </c>
      <c r="F13" s="33">
        <v>7</v>
      </c>
      <c r="G13" s="35">
        <v>1520</v>
      </c>
      <c r="H13" s="36">
        <v>3</v>
      </c>
      <c r="I13" s="69">
        <v>5</v>
      </c>
      <c r="J13" s="35">
        <v>3305</v>
      </c>
      <c r="K13" s="60">
        <v>4</v>
      </c>
      <c r="L13" s="69">
        <v>6</v>
      </c>
      <c r="M13" s="35">
        <v>0</v>
      </c>
      <c r="N13" s="37">
        <v>9</v>
      </c>
      <c r="O13" s="33">
        <v>15</v>
      </c>
      <c r="P13" s="35">
        <v>1010</v>
      </c>
      <c r="Q13" s="37">
        <v>7</v>
      </c>
      <c r="R13" s="96">
        <f t="shared" si="0"/>
        <v>32</v>
      </c>
      <c r="S13" s="33">
        <v>12</v>
      </c>
      <c r="T13" s="35">
        <v>890</v>
      </c>
      <c r="U13" s="37">
        <v>6</v>
      </c>
      <c r="V13" s="33">
        <v>2</v>
      </c>
      <c r="W13" s="34">
        <v>1870</v>
      </c>
      <c r="X13" s="99">
        <v>5</v>
      </c>
      <c r="Y13" s="33">
        <v>6</v>
      </c>
      <c r="Z13" s="35">
        <v>3280</v>
      </c>
      <c r="AA13" s="37">
        <v>3</v>
      </c>
      <c r="AB13" s="33">
        <v>6</v>
      </c>
      <c r="AC13" s="35">
        <v>1125</v>
      </c>
      <c r="AD13" s="37">
        <v>5</v>
      </c>
      <c r="AE13" s="33"/>
      <c r="AF13" s="35"/>
      <c r="AG13" s="37"/>
      <c r="AH13" s="24">
        <f t="shared" si="1"/>
        <v>13705</v>
      </c>
      <c r="AI13" s="18">
        <f>SUM(AG13,AD13,AA13,X13,U13,Q13,N13,K13,H13,E13)</f>
        <v>51</v>
      </c>
      <c r="AJ13" s="41">
        <v>9</v>
      </c>
      <c r="AK13" s="41">
        <v>9</v>
      </c>
      <c r="AL13" s="58">
        <f t="shared" si="3"/>
        <v>33</v>
      </c>
      <c r="AM13" s="78" t="s">
        <v>30</v>
      </c>
    </row>
    <row r="14" spans="1:40" ht="18" x14ac:dyDescent="0.35">
      <c r="A14" s="95">
        <v>9</v>
      </c>
      <c r="B14" s="80" t="s">
        <v>31</v>
      </c>
      <c r="C14" s="33"/>
      <c r="D14" s="34"/>
      <c r="E14" s="85">
        <v>20</v>
      </c>
      <c r="F14" s="33"/>
      <c r="G14" s="35"/>
      <c r="H14" s="64">
        <v>20</v>
      </c>
      <c r="I14" s="69"/>
      <c r="J14" s="35"/>
      <c r="K14" s="86">
        <v>20</v>
      </c>
      <c r="L14" s="69">
        <v>9</v>
      </c>
      <c r="M14" s="35">
        <v>4155</v>
      </c>
      <c r="N14" s="37">
        <v>2</v>
      </c>
      <c r="O14" s="33">
        <v>10</v>
      </c>
      <c r="P14" s="35">
        <v>10100</v>
      </c>
      <c r="Q14" s="37">
        <v>2</v>
      </c>
      <c r="R14" s="96">
        <f t="shared" si="0"/>
        <v>64</v>
      </c>
      <c r="S14" s="33">
        <v>1</v>
      </c>
      <c r="T14" s="35">
        <v>3470</v>
      </c>
      <c r="U14" s="37">
        <v>4</v>
      </c>
      <c r="V14" s="33">
        <v>11</v>
      </c>
      <c r="W14" s="34">
        <v>3250</v>
      </c>
      <c r="X14" s="99">
        <v>3</v>
      </c>
      <c r="Y14" s="33">
        <v>9</v>
      </c>
      <c r="Z14" s="35">
        <v>3055</v>
      </c>
      <c r="AA14" s="37">
        <v>4</v>
      </c>
      <c r="AB14" s="33"/>
      <c r="AC14" s="35"/>
      <c r="AD14" s="81">
        <v>20</v>
      </c>
      <c r="AE14" s="33"/>
      <c r="AF14" s="35"/>
      <c r="AG14" s="37"/>
      <c r="AH14" s="24">
        <f t="shared" si="1"/>
        <v>24030</v>
      </c>
      <c r="AI14" s="18">
        <f>SUM(AG14,AD14,AA14,X14,U14,Q14,N14,K14,H14,E14)</f>
        <v>95</v>
      </c>
      <c r="AJ14" s="41">
        <v>20</v>
      </c>
      <c r="AK14" s="41">
        <v>20</v>
      </c>
      <c r="AL14" s="58">
        <f t="shared" si="3"/>
        <v>55</v>
      </c>
      <c r="AM14" s="78" t="s">
        <v>31</v>
      </c>
    </row>
    <row r="15" spans="1:40" ht="18" x14ac:dyDescent="0.35">
      <c r="A15" s="95">
        <v>10</v>
      </c>
      <c r="B15" s="80" t="s">
        <v>32</v>
      </c>
      <c r="C15" s="33"/>
      <c r="D15" s="34"/>
      <c r="E15" s="85">
        <v>20</v>
      </c>
      <c r="F15" s="33"/>
      <c r="G15" s="35"/>
      <c r="H15" s="64">
        <v>20</v>
      </c>
      <c r="I15" s="69"/>
      <c r="J15" s="35"/>
      <c r="K15" s="86">
        <v>20</v>
      </c>
      <c r="L15" s="69">
        <v>10</v>
      </c>
      <c r="M15" s="35">
        <v>1590</v>
      </c>
      <c r="N15" s="36">
        <v>6</v>
      </c>
      <c r="O15" s="33"/>
      <c r="P15" s="35"/>
      <c r="Q15" s="64">
        <v>20</v>
      </c>
      <c r="R15" s="96">
        <f t="shared" si="0"/>
        <v>86</v>
      </c>
      <c r="S15" s="33">
        <v>13</v>
      </c>
      <c r="T15" s="35">
        <v>2000</v>
      </c>
      <c r="U15" s="36">
        <v>5</v>
      </c>
      <c r="V15" s="33"/>
      <c r="W15" s="34"/>
      <c r="X15" s="105">
        <v>20</v>
      </c>
      <c r="Y15" s="33"/>
      <c r="Z15" s="35"/>
      <c r="AA15" s="64">
        <v>20</v>
      </c>
      <c r="AB15" s="33"/>
      <c r="AC15" s="35"/>
      <c r="AD15" s="81">
        <v>20</v>
      </c>
      <c r="AE15" s="33"/>
      <c r="AF15" s="35"/>
      <c r="AG15" s="36"/>
      <c r="AH15" s="24">
        <f t="shared" si="1"/>
        <v>3590</v>
      </c>
      <c r="AI15" s="18">
        <f t="shared" si="2"/>
        <v>151</v>
      </c>
      <c r="AJ15" s="41">
        <v>20</v>
      </c>
      <c r="AK15" s="41">
        <v>20</v>
      </c>
      <c r="AL15" s="58">
        <f t="shared" si="3"/>
        <v>111</v>
      </c>
      <c r="AM15" s="78" t="s">
        <v>32</v>
      </c>
    </row>
    <row r="16" spans="1:40" ht="18" x14ac:dyDescent="0.35">
      <c r="A16" s="95">
        <v>11</v>
      </c>
      <c r="B16" s="80" t="s">
        <v>33</v>
      </c>
      <c r="C16" s="33">
        <v>18</v>
      </c>
      <c r="D16" s="34">
        <v>0</v>
      </c>
      <c r="E16" s="30">
        <v>10</v>
      </c>
      <c r="F16" s="33"/>
      <c r="G16" s="35"/>
      <c r="H16" s="64">
        <v>20</v>
      </c>
      <c r="I16" s="69"/>
      <c r="J16" s="35"/>
      <c r="K16" s="71">
        <v>20</v>
      </c>
      <c r="L16" s="69"/>
      <c r="M16" s="35"/>
      <c r="N16" s="81">
        <v>20</v>
      </c>
      <c r="O16" s="33"/>
      <c r="P16" s="35"/>
      <c r="Q16" s="81">
        <v>20</v>
      </c>
      <c r="R16" s="96">
        <f t="shared" si="0"/>
        <v>90</v>
      </c>
      <c r="S16" s="33"/>
      <c r="T16" s="35"/>
      <c r="U16" s="81">
        <v>20</v>
      </c>
      <c r="V16" s="33"/>
      <c r="W16" s="34"/>
      <c r="X16" s="105">
        <v>20</v>
      </c>
      <c r="Y16" s="33"/>
      <c r="Z16" s="35"/>
      <c r="AA16" s="81">
        <v>20</v>
      </c>
      <c r="AB16" s="33"/>
      <c r="AC16" s="35"/>
      <c r="AD16" s="81">
        <v>20</v>
      </c>
      <c r="AE16" s="33"/>
      <c r="AF16" s="35"/>
      <c r="AG16" s="37"/>
      <c r="AH16" s="24">
        <f t="shared" si="1"/>
        <v>0</v>
      </c>
      <c r="AI16" s="18">
        <f t="shared" si="2"/>
        <v>170</v>
      </c>
      <c r="AJ16" s="41">
        <v>20</v>
      </c>
      <c r="AK16" s="41">
        <v>20</v>
      </c>
      <c r="AL16" s="58">
        <f t="shared" si="3"/>
        <v>130</v>
      </c>
      <c r="AM16" s="78" t="s">
        <v>33</v>
      </c>
    </row>
    <row r="17" spans="1:40" ht="18" x14ac:dyDescent="0.35">
      <c r="A17" s="95">
        <v>12</v>
      </c>
      <c r="B17" s="80" t="s">
        <v>35</v>
      </c>
      <c r="C17" s="33">
        <v>5</v>
      </c>
      <c r="D17" s="34">
        <v>2000</v>
      </c>
      <c r="E17" s="30">
        <v>5</v>
      </c>
      <c r="F17" s="33">
        <v>6</v>
      </c>
      <c r="G17" s="35">
        <v>1865</v>
      </c>
      <c r="H17" s="36">
        <v>2</v>
      </c>
      <c r="I17" s="69">
        <v>7</v>
      </c>
      <c r="J17" s="35">
        <v>1765</v>
      </c>
      <c r="K17" s="60">
        <v>7</v>
      </c>
      <c r="L17" s="69">
        <v>4</v>
      </c>
      <c r="M17" s="35">
        <v>1555</v>
      </c>
      <c r="N17" s="37">
        <v>5</v>
      </c>
      <c r="O17" s="33">
        <v>4</v>
      </c>
      <c r="P17" s="35">
        <v>2970</v>
      </c>
      <c r="Q17" s="37">
        <v>2</v>
      </c>
      <c r="R17" s="96">
        <f t="shared" si="0"/>
        <v>21</v>
      </c>
      <c r="S17" s="33">
        <v>10</v>
      </c>
      <c r="T17" s="35">
        <v>4620</v>
      </c>
      <c r="U17" s="37">
        <v>3</v>
      </c>
      <c r="V17" s="33">
        <v>10</v>
      </c>
      <c r="W17" s="34">
        <v>660</v>
      </c>
      <c r="X17" s="99">
        <v>6</v>
      </c>
      <c r="Y17" s="33">
        <v>7</v>
      </c>
      <c r="Z17" s="35">
        <v>2000</v>
      </c>
      <c r="AA17" s="37">
        <v>5</v>
      </c>
      <c r="AB17" s="33">
        <v>7</v>
      </c>
      <c r="AC17" s="35">
        <v>1420</v>
      </c>
      <c r="AD17" s="37">
        <v>4</v>
      </c>
      <c r="AE17" s="33"/>
      <c r="AF17" s="35"/>
      <c r="AG17" s="37"/>
      <c r="AH17" s="24">
        <f t="shared" si="1"/>
        <v>18855</v>
      </c>
      <c r="AI17" s="18">
        <f t="shared" ref="AI17:AI26" si="4">SUM(AG17,AD17,AA17,X17,U17,Q17,N17,K17,H17,E17)</f>
        <v>39</v>
      </c>
      <c r="AJ17" s="41">
        <v>7</v>
      </c>
      <c r="AK17" s="41">
        <v>6</v>
      </c>
      <c r="AL17" s="58">
        <f t="shared" si="3"/>
        <v>26</v>
      </c>
      <c r="AM17" s="78" t="s">
        <v>35</v>
      </c>
    </row>
    <row r="18" spans="1:40" ht="18" x14ac:dyDescent="0.35">
      <c r="A18" s="95">
        <v>13</v>
      </c>
      <c r="B18" s="80" t="s">
        <v>37</v>
      </c>
      <c r="C18" s="33">
        <v>14</v>
      </c>
      <c r="D18" s="34">
        <v>1105</v>
      </c>
      <c r="E18" s="30">
        <v>3</v>
      </c>
      <c r="F18" s="33">
        <v>8</v>
      </c>
      <c r="G18" s="35">
        <v>2020</v>
      </c>
      <c r="H18" s="38">
        <v>0.9</v>
      </c>
      <c r="I18" s="69">
        <v>13</v>
      </c>
      <c r="J18" s="35">
        <v>1690</v>
      </c>
      <c r="K18" s="60">
        <v>7</v>
      </c>
      <c r="L18" s="69">
        <v>15</v>
      </c>
      <c r="M18" s="35">
        <v>1970</v>
      </c>
      <c r="N18" s="37">
        <v>5</v>
      </c>
      <c r="O18" s="33">
        <v>6</v>
      </c>
      <c r="P18" s="35">
        <v>1185</v>
      </c>
      <c r="Q18" s="37">
        <v>7</v>
      </c>
      <c r="R18" s="96">
        <f t="shared" si="0"/>
        <v>22.9</v>
      </c>
      <c r="S18" s="33">
        <v>7</v>
      </c>
      <c r="T18" s="35">
        <v>590</v>
      </c>
      <c r="U18" s="37">
        <v>6</v>
      </c>
      <c r="V18" s="33">
        <v>8</v>
      </c>
      <c r="W18" s="34">
        <v>1840</v>
      </c>
      <c r="X18" s="99">
        <v>5</v>
      </c>
      <c r="Y18" s="33">
        <v>2</v>
      </c>
      <c r="Z18" s="35">
        <v>3150</v>
      </c>
      <c r="AA18" s="37">
        <v>3</v>
      </c>
      <c r="AB18" s="33">
        <v>8</v>
      </c>
      <c r="AC18" s="35">
        <v>2000</v>
      </c>
      <c r="AD18" s="37">
        <v>3</v>
      </c>
      <c r="AE18" s="33"/>
      <c r="AF18" s="35"/>
      <c r="AG18" s="37"/>
      <c r="AH18" s="24">
        <f t="shared" si="1"/>
        <v>15550</v>
      </c>
      <c r="AI18" s="18">
        <f t="shared" si="4"/>
        <v>39.9</v>
      </c>
      <c r="AJ18" s="41">
        <v>7</v>
      </c>
      <c r="AK18" s="41">
        <v>7</v>
      </c>
      <c r="AL18" s="58">
        <f t="shared" si="3"/>
        <v>25.9</v>
      </c>
      <c r="AM18" s="78" t="s">
        <v>37</v>
      </c>
    </row>
    <row r="19" spans="1:40" ht="18" x14ac:dyDescent="0.35">
      <c r="A19" s="95">
        <v>14</v>
      </c>
      <c r="B19" s="80" t="s">
        <v>38</v>
      </c>
      <c r="C19" s="33">
        <v>7</v>
      </c>
      <c r="D19" s="34">
        <v>1305</v>
      </c>
      <c r="E19" s="30">
        <v>7</v>
      </c>
      <c r="F19" s="33">
        <v>1</v>
      </c>
      <c r="G19" s="35">
        <v>4715</v>
      </c>
      <c r="H19" s="36">
        <v>2</v>
      </c>
      <c r="I19" s="69">
        <v>10</v>
      </c>
      <c r="J19" s="35">
        <v>1840</v>
      </c>
      <c r="K19" s="60">
        <v>6</v>
      </c>
      <c r="L19" s="69">
        <v>1</v>
      </c>
      <c r="M19" s="35">
        <v>3500</v>
      </c>
      <c r="N19" s="37">
        <v>2</v>
      </c>
      <c r="O19" s="33">
        <v>2</v>
      </c>
      <c r="P19" s="35">
        <v>1810</v>
      </c>
      <c r="Q19" s="37">
        <v>4</v>
      </c>
      <c r="R19" s="96">
        <f t="shared" si="0"/>
        <v>21</v>
      </c>
      <c r="S19" s="33">
        <v>11</v>
      </c>
      <c r="T19" s="35">
        <v>860</v>
      </c>
      <c r="U19" s="37">
        <v>7</v>
      </c>
      <c r="V19" s="33">
        <v>12</v>
      </c>
      <c r="W19" s="34">
        <v>6870</v>
      </c>
      <c r="X19" s="100">
        <v>0.9</v>
      </c>
      <c r="Y19" s="33">
        <v>4</v>
      </c>
      <c r="Z19" s="35">
        <v>5815</v>
      </c>
      <c r="AA19" s="37">
        <v>2</v>
      </c>
      <c r="AB19" s="33">
        <v>11</v>
      </c>
      <c r="AC19" s="35">
        <v>6390</v>
      </c>
      <c r="AD19" s="40">
        <v>0.9</v>
      </c>
      <c r="AE19" s="33"/>
      <c r="AF19" s="35"/>
      <c r="AG19" s="37"/>
      <c r="AH19" s="24">
        <f t="shared" si="1"/>
        <v>33105</v>
      </c>
      <c r="AI19" s="18">
        <f t="shared" si="4"/>
        <v>31.8</v>
      </c>
      <c r="AJ19" s="41">
        <v>7</v>
      </c>
      <c r="AK19" s="41">
        <v>7</v>
      </c>
      <c r="AL19" s="58">
        <f t="shared" si="3"/>
        <v>17.8</v>
      </c>
      <c r="AM19" s="78" t="s">
        <v>38</v>
      </c>
    </row>
    <row r="20" spans="1:40" ht="18" x14ac:dyDescent="0.35">
      <c r="A20" s="95">
        <v>15</v>
      </c>
      <c r="B20" s="80" t="s">
        <v>39</v>
      </c>
      <c r="C20" s="33">
        <v>17</v>
      </c>
      <c r="D20" s="34">
        <v>1680</v>
      </c>
      <c r="E20" s="30">
        <v>2</v>
      </c>
      <c r="F20" s="33"/>
      <c r="G20" s="35"/>
      <c r="H20" s="64">
        <v>20</v>
      </c>
      <c r="I20" s="69">
        <v>2</v>
      </c>
      <c r="J20" s="35">
        <v>5595</v>
      </c>
      <c r="K20" s="60">
        <v>2</v>
      </c>
      <c r="L20" s="69">
        <v>11</v>
      </c>
      <c r="M20" s="35">
        <v>21110</v>
      </c>
      <c r="N20" s="40">
        <v>0.9</v>
      </c>
      <c r="O20" s="33">
        <v>1</v>
      </c>
      <c r="P20" s="35">
        <v>6725</v>
      </c>
      <c r="Q20" s="40">
        <v>0.9</v>
      </c>
      <c r="R20" s="96">
        <f t="shared" si="0"/>
        <v>25.8</v>
      </c>
      <c r="S20" s="33">
        <v>6</v>
      </c>
      <c r="T20" s="35">
        <v>19790</v>
      </c>
      <c r="U20" s="40">
        <v>0.9</v>
      </c>
      <c r="V20" s="33">
        <v>5</v>
      </c>
      <c r="W20" s="34">
        <v>3275</v>
      </c>
      <c r="X20" s="99">
        <v>2</v>
      </c>
      <c r="Y20" s="33">
        <v>10</v>
      </c>
      <c r="Z20" s="35">
        <v>13380</v>
      </c>
      <c r="AA20" s="38">
        <v>0.9</v>
      </c>
      <c r="AB20" s="33">
        <v>5</v>
      </c>
      <c r="AC20" s="35">
        <v>3290</v>
      </c>
      <c r="AD20" s="37">
        <v>2</v>
      </c>
      <c r="AE20" s="33"/>
      <c r="AF20" s="35"/>
      <c r="AG20" s="37"/>
      <c r="AH20" s="24">
        <f t="shared" si="1"/>
        <v>74845</v>
      </c>
      <c r="AI20" s="18">
        <f t="shared" si="4"/>
        <v>31.6</v>
      </c>
      <c r="AJ20" s="41">
        <v>20</v>
      </c>
      <c r="AK20" s="41">
        <v>2</v>
      </c>
      <c r="AL20" s="58">
        <f t="shared" si="3"/>
        <v>9.6000000000000014</v>
      </c>
      <c r="AM20" s="78" t="s">
        <v>39</v>
      </c>
    </row>
    <row r="21" spans="1:40" ht="18" x14ac:dyDescent="0.35">
      <c r="A21" s="95">
        <v>16</v>
      </c>
      <c r="B21" s="80" t="s">
        <v>40</v>
      </c>
      <c r="C21" s="33">
        <v>16</v>
      </c>
      <c r="D21" s="34">
        <v>915</v>
      </c>
      <c r="E21" s="30">
        <v>6</v>
      </c>
      <c r="F21" s="33"/>
      <c r="G21" s="35"/>
      <c r="H21" s="64">
        <v>20</v>
      </c>
      <c r="I21" s="69">
        <v>11</v>
      </c>
      <c r="J21" s="35">
        <v>7730</v>
      </c>
      <c r="K21" s="61">
        <v>0.9</v>
      </c>
      <c r="L21" s="69">
        <v>14</v>
      </c>
      <c r="M21" s="35">
        <v>2110</v>
      </c>
      <c r="N21" s="37">
        <v>4</v>
      </c>
      <c r="O21" s="33">
        <v>13</v>
      </c>
      <c r="P21" s="35">
        <v>5230</v>
      </c>
      <c r="Q21" s="37">
        <v>4</v>
      </c>
      <c r="R21" s="96">
        <f t="shared" si="0"/>
        <v>34.9</v>
      </c>
      <c r="S21" s="33">
        <v>15</v>
      </c>
      <c r="T21" s="35">
        <v>5000</v>
      </c>
      <c r="U21" s="37">
        <v>2</v>
      </c>
      <c r="V21" s="33"/>
      <c r="W21" s="34"/>
      <c r="X21" s="105">
        <v>20</v>
      </c>
      <c r="Y21" s="33"/>
      <c r="Z21" s="35"/>
      <c r="AA21" s="81">
        <v>20</v>
      </c>
      <c r="AB21" s="33">
        <v>4</v>
      </c>
      <c r="AC21" s="35">
        <v>2525</v>
      </c>
      <c r="AD21" s="37">
        <v>3</v>
      </c>
      <c r="AE21" s="33"/>
      <c r="AF21" s="35"/>
      <c r="AG21" s="37"/>
      <c r="AH21" s="24">
        <f t="shared" si="1"/>
        <v>23510</v>
      </c>
      <c r="AI21" s="18">
        <f t="shared" si="4"/>
        <v>79.900000000000006</v>
      </c>
      <c r="AJ21" s="41">
        <v>20</v>
      </c>
      <c r="AK21" s="41">
        <v>20</v>
      </c>
      <c r="AL21" s="58">
        <f t="shared" si="3"/>
        <v>39.900000000000006</v>
      </c>
      <c r="AM21" s="78" t="s">
        <v>40</v>
      </c>
    </row>
    <row r="22" spans="1:40" ht="18" x14ac:dyDescent="0.35">
      <c r="A22" s="95">
        <v>17</v>
      </c>
      <c r="B22" s="80" t="s">
        <v>41</v>
      </c>
      <c r="C22" s="33">
        <v>8</v>
      </c>
      <c r="D22" s="34">
        <v>445</v>
      </c>
      <c r="E22" s="30">
        <v>10</v>
      </c>
      <c r="F22" s="33">
        <v>2</v>
      </c>
      <c r="G22" s="35">
        <v>2395</v>
      </c>
      <c r="H22" s="36">
        <v>4</v>
      </c>
      <c r="I22" s="69">
        <v>12</v>
      </c>
      <c r="J22" s="35">
        <v>2440</v>
      </c>
      <c r="K22" s="60">
        <v>5</v>
      </c>
      <c r="L22" s="69">
        <v>8</v>
      </c>
      <c r="M22" s="35">
        <v>960</v>
      </c>
      <c r="N22" s="37">
        <v>6</v>
      </c>
      <c r="O22" s="33">
        <v>8</v>
      </c>
      <c r="P22" s="35">
        <v>1535</v>
      </c>
      <c r="Q22" s="37">
        <v>5</v>
      </c>
      <c r="R22" s="96">
        <f t="shared" si="0"/>
        <v>30</v>
      </c>
      <c r="S22" s="33">
        <v>9</v>
      </c>
      <c r="T22" s="35">
        <v>3040</v>
      </c>
      <c r="U22" s="37">
        <v>4</v>
      </c>
      <c r="V22" s="33">
        <v>7</v>
      </c>
      <c r="W22" s="34">
        <v>6295</v>
      </c>
      <c r="X22" s="99">
        <v>2</v>
      </c>
      <c r="Y22" s="33"/>
      <c r="Z22" s="35"/>
      <c r="AA22" s="81">
        <v>20</v>
      </c>
      <c r="AB22" s="33"/>
      <c r="AC22" s="35"/>
      <c r="AD22" s="81">
        <v>20</v>
      </c>
      <c r="AE22" s="33"/>
      <c r="AF22" s="35"/>
      <c r="AG22" s="37"/>
      <c r="AH22" s="24">
        <f t="shared" si="1"/>
        <v>17110</v>
      </c>
      <c r="AI22" s="18">
        <f t="shared" si="4"/>
        <v>76</v>
      </c>
      <c r="AJ22" s="41">
        <v>20</v>
      </c>
      <c r="AK22" s="41">
        <v>20</v>
      </c>
      <c r="AL22" s="58">
        <f t="shared" si="3"/>
        <v>36</v>
      </c>
      <c r="AM22" s="78" t="s">
        <v>41</v>
      </c>
    </row>
    <row r="23" spans="1:40" ht="18" x14ac:dyDescent="0.35">
      <c r="A23" s="95">
        <v>18</v>
      </c>
      <c r="B23" s="80" t="s">
        <v>42</v>
      </c>
      <c r="C23" s="33">
        <v>4</v>
      </c>
      <c r="D23" s="34">
        <v>2160</v>
      </c>
      <c r="E23" s="30">
        <v>4</v>
      </c>
      <c r="F23" s="33">
        <v>4</v>
      </c>
      <c r="G23" s="35">
        <v>5300</v>
      </c>
      <c r="H23" s="38">
        <v>0.9</v>
      </c>
      <c r="I23" s="69">
        <v>9</v>
      </c>
      <c r="J23" s="35">
        <v>5125</v>
      </c>
      <c r="K23" s="60">
        <v>3</v>
      </c>
      <c r="L23" s="69">
        <v>7</v>
      </c>
      <c r="M23" s="35">
        <v>1815</v>
      </c>
      <c r="N23" s="37">
        <v>3</v>
      </c>
      <c r="O23" s="33">
        <v>3</v>
      </c>
      <c r="P23" s="35">
        <v>1310</v>
      </c>
      <c r="Q23" s="37">
        <v>6</v>
      </c>
      <c r="R23" s="96">
        <f t="shared" si="0"/>
        <v>16.899999999999999</v>
      </c>
      <c r="S23" s="33">
        <v>5</v>
      </c>
      <c r="T23" s="35">
        <v>3750</v>
      </c>
      <c r="U23" s="37">
        <v>2</v>
      </c>
      <c r="V23" s="33">
        <v>6</v>
      </c>
      <c r="W23" s="34">
        <v>1680</v>
      </c>
      <c r="X23" s="99">
        <v>4</v>
      </c>
      <c r="Y23" s="33"/>
      <c r="Z23" s="35"/>
      <c r="AA23" s="81">
        <v>20</v>
      </c>
      <c r="AB23" s="33"/>
      <c r="AC23" s="35"/>
      <c r="AD23" s="81">
        <v>20</v>
      </c>
      <c r="AE23" s="33"/>
      <c r="AF23" s="35"/>
      <c r="AG23" s="37"/>
      <c r="AH23" s="24">
        <f t="shared" si="1"/>
        <v>21140</v>
      </c>
      <c r="AI23" s="18">
        <f t="shared" si="4"/>
        <v>62.9</v>
      </c>
      <c r="AJ23" s="41">
        <v>20</v>
      </c>
      <c r="AK23" s="41">
        <v>20</v>
      </c>
      <c r="AL23" s="58">
        <f t="shared" si="3"/>
        <v>22.9</v>
      </c>
      <c r="AM23" s="78" t="s">
        <v>42</v>
      </c>
    </row>
    <row r="24" spans="1:40" ht="18" x14ac:dyDescent="0.35">
      <c r="A24" s="95">
        <v>19</v>
      </c>
      <c r="B24" s="80" t="s">
        <v>43</v>
      </c>
      <c r="C24" s="42">
        <v>1</v>
      </c>
      <c r="D24" s="43">
        <v>7950</v>
      </c>
      <c r="E24" s="57">
        <v>0.9</v>
      </c>
      <c r="F24" s="42"/>
      <c r="G24" s="44"/>
      <c r="H24" s="63">
        <v>20</v>
      </c>
      <c r="I24" s="70">
        <v>14</v>
      </c>
      <c r="J24" s="44">
        <v>6250</v>
      </c>
      <c r="K24" s="62">
        <v>2</v>
      </c>
      <c r="L24" s="70">
        <v>5</v>
      </c>
      <c r="M24" s="44">
        <v>20300</v>
      </c>
      <c r="N24" s="82">
        <v>0.9</v>
      </c>
      <c r="O24" s="42">
        <v>11</v>
      </c>
      <c r="P24" s="44">
        <v>11110</v>
      </c>
      <c r="Q24" s="82">
        <v>0.9</v>
      </c>
      <c r="R24" s="96">
        <f t="shared" si="0"/>
        <v>24.7</v>
      </c>
      <c r="S24" s="42"/>
      <c r="T24" s="44"/>
      <c r="U24" s="98">
        <v>20</v>
      </c>
      <c r="V24" s="42">
        <v>1</v>
      </c>
      <c r="W24" s="106">
        <v>1610</v>
      </c>
      <c r="X24" s="101">
        <v>6</v>
      </c>
      <c r="Y24" s="42"/>
      <c r="Z24" s="44"/>
      <c r="AA24" s="98">
        <v>20</v>
      </c>
      <c r="AB24" s="42"/>
      <c r="AC24" s="44"/>
      <c r="AD24" s="81">
        <v>20</v>
      </c>
      <c r="AE24" s="42"/>
      <c r="AF24" s="44"/>
      <c r="AG24" s="45"/>
      <c r="AH24" s="24">
        <f t="shared" si="1"/>
        <v>47220</v>
      </c>
      <c r="AI24" s="18">
        <f t="shared" si="4"/>
        <v>90.700000000000017</v>
      </c>
      <c r="AJ24" s="66">
        <v>20</v>
      </c>
      <c r="AK24" s="66">
        <v>20</v>
      </c>
      <c r="AL24" s="58">
        <f t="shared" si="3"/>
        <v>50.700000000000017</v>
      </c>
      <c r="AM24" s="78" t="s">
        <v>43</v>
      </c>
    </row>
    <row r="25" spans="1:40" ht="18" x14ac:dyDescent="0.35">
      <c r="A25" s="95">
        <v>20</v>
      </c>
      <c r="B25" s="80" t="s">
        <v>44</v>
      </c>
      <c r="C25" s="33">
        <v>19</v>
      </c>
      <c r="D25" s="34">
        <v>560</v>
      </c>
      <c r="E25" s="30">
        <v>8</v>
      </c>
      <c r="F25" s="33"/>
      <c r="G25" s="35"/>
      <c r="H25" s="63">
        <v>20</v>
      </c>
      <c r="I25" s="69">
        <v>6</v>
      </c>
      <c r="J25" s="35">
        <v>8465</v>
      </c>
      <c r="K25" s="61">
        <v>0.9</v>
      </c>
      <c r="L25" s="69">
        <v>2</v>
      </c>
      <c r="M25" s="35">
        <v>0</v>
      </c>
      <c r="N25" s="37">
        <v>9</v>
      </c>
      <c r="O25" s="33">
        <v>9</v>
      </c>
      <c r="P25" s="35">
        <v>2880</v>
      </c>
      <c r="Q25" s="37">
        <v>6</v>
      </c>
      <c r="R25" s="96">
        <f t="shared" si="0"/>
        <v>43.9</v>
      </c>
      <c r="S25" s="33">
        <v>4</v>
      </c>
      <c r="T25" s="35">
        <v>620</v>
      </c>
      <c r="U25" s="37">
        <v>5</v>
      </c>
      <c r="V25" s="33"/>
      <c r="W25" s="34"/>
      <c r="X25" s="105">
        <v>20</v>
      </c>
      <c r="Y25" s="33"/>
      <c r="Z25" s="35"/>
      <c r="AA25" s="81">
        <v>20</v>
      </c>
      <c r="AB25" s="33">
        <v>1</v>
      </c>
      <c r="AC25" s="35">
        <v>2300</v>
      </c>
      <c r="AD25" s="37">
        <v>4</v>
      </c>
      <c r="AE25" s="33"/>
      <c r="AF25" s="35"/>
      <c r="AG25" s="37"/>
      <c r="AH25" s="24">
        <f t="shared" si="1"/>
        <v>14825</v>
      </c>
      <c r="AI25" s="18">
        <f t="shared" si="4"/>
        <v>92.9</v>
      </c>
      <c r="AJ25" s="41">
        <v>20</v>
      </c>
      <c r="AK25" s="41">
        <v>20</v>
      </c>
      <c r="AL25" s="58">
        <f t="shared" si="3"/>
        <v>52.900000000000006</v>
      </c>
      <c r="AM25" s="78" t="s">
        <v>44</v>
      </c>
    </row>
    <row r="26" spans="1:40" ht="18.600000000000001" thickBot="1" x14ac:dyDescent="0.4">
      <c r="A26" s="95">
        <v>21</v>
      </c>
      <c r="B26" s="80" t="s">
        <v>45</v>
      </c>
      <c r="C26" s="110">
        <v>9</v>
      </c>
      <c r="D26" s="113">
        <v>1340</v>
      </c>
      <c r="E26" s="116">
        <v>6</v>
      </c>
      <c r="F26" s="110"/>
      <c r="G26" s="115"/>
      <c r="H26" s="76">
        <v>20</v>
      </c>
      <c r="I26" s="117">
        <v>3</v>
      </c>
      <c r="J26" s="115">
        <v>5595</v>
      </c>
      <c r="K26" s="118">
        <v>3</v>
      </c>
      <c r="L26" s="117">
        <v>12</v>
      </c>
      <c r="M26" s="115">
        <v>1290</v>
      </c>
      <c r="N26" s="112">
        <v>7</v>
      </c>
      <c r="O26" s="110">
        <v>14</v>
      </c>
      <c r="P26" s="111">
        <v>8385</v>
      </c>
      <c r="Q26" s="112">
        <v>3</v>
      </c>
      <c r="R26" s="96">
        <f t="shared" si="0"/>
        <v>39</v>
      </c>
      <c r="S26" s="110">
        <v>3</v>
      </c>
      <c r="T26" s="111">
        <v>3500</v>
      </c>
      <c r="U26" s="112">
        <v>3</v>
      </c>
      <c r="V26" s="110">
        <v>4</v>
      </c>
      <c r="W26" s="113">
        <v>3565</v>
      </c>
      <c r="X26" s="114">
        <v>0.9</v>
      </c>
      <c r="Y26" s="110">
        <v>8</v>
      </c>
      <c r="Z26" s="115">
        <v>4500</v>
      </c>
      <c r="AA26" s="112">
        <v>2</v>
      </c>
      <c r="AB26" s="110">
        <v>3</v>
      </c>
      <c r="AC26" s="115">
        <v>10500</v>
      </c>
      <c r="AD26" s="109">
        <v>0.9</v>
      </c>
      <c r="AE26" s="46"/>
      <c r="AF26" s="47"/>
      <c r="AG26" s="48"/>
      <c r="AH26" s="97">
        <f>SUM(D26,G26,J26,M26,P26,T26,W26,Z26,AC26,AF26)</f>
        <v>38675</v>
      </c>
      <c r="AI26" s="18">
        <f t="shared" si="4"/>
        <v>45.8</v>
      </c>
      <c r="AJ26" s="49">
        <v>20</v>
      </c>
      <c r="AK26" s="41">
        <v>7</v>
      </c>
      <c r="AL26" s="58">
        <f t="shared" si="3"/>
        <v>18.799999999999997</v>
      </c>
      <c r="AM26" s="79" t="s">
        <v>45</v>
      </c>
      <c r="AN26" s="7"/>
    </row>
    <row r="27" spans="1:40" ht="22.2" customHeight="1" x14ac:dyDescent="0.3">
      <c r="C27" s="29"/>
      <c r="D27" s="43">
        <f>SUM(D6:D26)</f>
        <v>31420</v>
      </c>
      <c r="F27" s="29"/>
      <c r="G27" s="50">
        <f>SUM(G6:G26)</f>
        <v>23615</v>
      </c>
      <c r="H27" s="51"/>
      <c r="I27" s="29"/>
      <c r="J27" s="50">
        <f>SUM(J6:J26)</f>
        <v>57655</v>
      </c>
      <c r="L27" s="29"/>
      <c r="M27" s="50">
        <f>SUM(M6:M26)</f>
        <v>65405</v>
      </c>
      <c r="N27" s="28"/>
      <c r="O27" s="29"/>
      <c r="P27" s="50">
        <f>SUM(P6:P26)</f>
        <v>60630</v>
      </c>
      <c r="Q27" s="28"/>
      <c r="R27" s="28"/>
      <c r="S27" s="29"/>
      <c r="T27" s="50">
        <f>SUM(T6:T26)</f>
        <v>56400</v>
      </c>
      <c r="U27" s="28"/>
      <c r="V27" s="29"/>
      <c r="W27" s="43">
        <f>SUM(W6:W26)</f>
        <v>35905</v>
      </c>
      <c r="Y27" s="29"/>
      <c r="Z27" s="50">
        <f>SUM(Z6:Z26)</f>
        <v>49650</v>
      </c>
      <c r="AA27" s="28"/>
      <c r="AB27" s="29"/>
      <c r="AC27" s="50">
        <f>SUM(AC6:AC26)</f>
        <v>34280</v>
      </c>
      <c r="AD27" s="28"/>
      <c r="AE27" s="29"/>
      <c r="AF27" s="50">
        <f>SUM(AF6:AF26)</f>
        <v>0</v>
      </c>
      <c r="AG27" s="28"/>
      <c r="AH27" s="50">
        <f>SUM(AH6:AH26)</f>
        <v>414960</v>
      </c>
      <c r="AI27" s="52"/>
      <c r="AJ27" s="52"/>
      <c r="AL27" s="53"/>
      <c r="AM27" s="5"/>
    </row>
    <row r="28" spans="1:40" x14ac:dyDescent="0.3">
      <c r="D28" s="20"/>
    </row>
    <row r="29" spans="1:40" ht="18" x14ac:dyDescent="0.35">
      <c r="B29" s="80" t="s">
        <v>26</v>
      </c>
      <c r="C29" s="33"/>
      <c r="D29" s="34"/>
      <c r="E29" s="30"/>
      <c r="F29" s="33"/>
      <c r="G29" s="35"/>
      <c r="H29" s="38"/>
      <c r="I29" s="69"/>
      <c r="J29" s="35"/>
      <c r="K29" s="60"/>
      <c r="L29" s="69"/>
      <c r="M29" s="35"/>
      <c r="N29" s="40"/>
      <c r="O29" s="33"/>
      <c r="P29" s="35"/>
      <c r="Q29" s="81"/>
      <c r="R29" s="92">
        <f>SUM(E29,H29,K29,N29+Q29)</f>
        <v>0</v>
      </c>
      <c r="S29" s="33"/>
      <c r="T29" s="35"/>
      <c r="U29" s="37"/>
      <c r="V29" s="33"/>
      <c r="W29" s="35"/>
      <c r="X29" s="99"/>
      <c r="Y29" s="33"/>
      <c r="Z29" s="35"/>
      <c r="AA29" s="37"/>
      <c r="AB29" s="33"/>
      <c r="AC29" s="35"/>
      <c r="AD29" s="40"/>
      <c r="AE29" s="33"/>
      <c r="AF29" s="35"/>
      <c r="AG29" s="37"/>
      <c r="AH29" s="24">
        <f>SUM(D29,G29,J29,M29,P29,T29,W29,Z29,AC29,AF29)</f>
        <v>0</v>
      </c>
      <c r="AI29" s="18">
        <f>SUM(AG29,AD29,AA29,X29,U29,Q29,N29,K29,H29,E29)</f>
        <v>0</v>
      </c>
      <c r="AJ29" s="39">
        <v>0</v>
      </c>
      <c r="AK29" s="41"/>
      <c r="AL29" s="58">
        <f>SUM(AI29-AJ29-AK29)</f>
        <v>0</v>
      </c>
      <c r="AM29" s="78" t="s">
        <v>26</v>
      </c>
    </row>
    <row r="30" spans="1:40" ht="18" x14ac:dyDescent="0.35">
      <c r="B30" s="87" t="s">
        <v>34</v>
      </c>
      <c r="C30" s="33"/>
      <c r="D30" s="34"/>
      <c r="E30" s="30"/>
      <c r="F30" s="33"/>
      <c r="G30" s="35"/>
      <c r="H30" s="36"/>
      <c r="I30" s="69"/>
      <c r="J30" s="35"/>
      <c r="K30" s="60"/>
      <c r="L30" s="69"/>
      <c r="M30" s="35"/>
      <c r="N30" s="37"/>
      <c r="O30" s="33"/>
      <c r="P30" s="35"/>
      <c r="Q30" s="81"/>
      <c r="R30" s="92">
        <f>SUM(E30,H30,K30,N30+Q30)</f>
        <v>0</v>
      </c>
      <c r="S30" s="33"/>
      <c r="T30" s="35"/>
      <c r="U30" s="37"/>
      <c r="V30" s="33"/>
      <c r="W30" s="35"/>
      <c r="X30" s="99"/>
      <c r="Y30" s="33"/>
      <c r="Z30" s="35"/>
      <c r="AA30" s="37"/>
      <c r="AB30" s="33"/>
      <c r="AC30" s="35"/>
      <c r="AD30" s="37"/>
      <c r="AE30" s="33"/>
      <c r="AF30" s="35"/>
      <c r="AG30" s="37"/>
      <c r="AH30" s="24">
        <f>SUM(D30,G30,J30,M30,P30,T30,W30,Z30,AC30,AF30)</f>
        <v>0</v>
      </c>
      <c r="AI30" s="18">
        <f>SUM(AG30,AD30,AA30,X30,U30,Q30,N30,K30,H30,E30)</f>
        <v>0</v>
      </c>
      <c r="AJ30" s="41"/>
      <c r="AK30" s="41"/>
      <c r="AL30" s="58">
        <f>SUM(AI30-AJ30-AK30)</f>
        <v>0</v>
      </c>
      <c r="AM30" s="88" t="s">
        <v>34</v>
      </c>
    </row>
    <row r="31" spans="1:40" ht="18" x14ac:dyDescent="0.35">
      <c r="B31" s="80" t="s">
        <v>36</v>
      </c>
      <c r="C31" s="33"/>
      <c r="D31" s="34"/>
      <c r="E31" s="30"/>
      <c r="F31" s="33"/>
      <c r="G31" s="41"/>
      <c r="H31" s="36"/>
      <c r="I31" s="69"/>
      <c r="J31" s="41"/>
      <c r="K31" s="60"/>
      <c r="L31" s="69"/>
      <c r="M31" s="41"/>
      <c r="N31" s="37"/>
      <c r="O31" s="33"/>
      <c r="P31" s="41"/>
      <c r="Q31" s="81"/>
      <c r="R31" s="92">
        <f>SUM(E31,H31,K31,N31+Q31)</f>
        <v>0</v>
      </c>
      <c r="S31" s="33"/>
      <c r="T31" s="41"/>
      <c r="U31" s="40"/>
      <c r="V31" s="33"/>
      <c r="W31" s="41"/>
      <c r="X31" s="100"/>
      <c r="Y31" s="33"/>
      <c r="Z31" s="41"/>
      <c r="AA31" s="37"/>
      <c r="AB31" s="33"/>
      <c r="AC31" s="41"/>
      <c r="AD31" s="37"/>
      <c r="AE31" s="33"/>
      <c r="AF31" s="41"/>
      <c r="AG31" s="37"/>
      <c r="AH31" s="24">
        <f>SUM(D31,G31,J31,M31,P31,T31,W31,Z31,AC31,AF31)</f>
        <v>0</v>
      </c>
      <c r="AI31" s="18">
        <f>SUM(AG31,AD31,AA31,X31,U31,Q31,N31,K31,H31,E31)</f>
        <v>0</v>
      </c>
      <c r="AJ31" s="41"/>
      <c r="AK31" s="41"/>
      <c r="AL31" s="58">
        <f>SUM(AI31-AJ31-AK31)</f>
        <v>0</v>
      </c>
      <c r="AM31" s="78" t="s">
        <v>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 Kluwer</dc:creator>
  <cp:lastModifiedBy>K Kluwer</cp:lastModifiedBy>
  <dcterms:created xsi:type="dcterms:W3CDTF">2025-10-28T18:31:43Z</dcterms:created>
  <dcterms:modified xsi:type="dcterms:W3CDTF">2026-09-27T12:01:28Z</dcterms:modified>
</cp:coreProperties>
</file>